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D:\Desktop\CDBKDN\"/>
    </mc:Choice>
  </mc:AlternateContent>
  <xr:revisionPtr revIDLastSave="0" documentId="13_ncr:1_{37B9C034-7D94-47DC-85C1-6C00ED014A33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F36" i="1"/>
  <c r="E36" i="1"/>
  <c r="D36" i="1"/>
  <c r="M30" i="1"/>
  <c r="L30" i="1"/>
  <c r="K30" i="1"/>
  <c r="J30" i="1"/>
  <c r="I30" i="1"/>
  <c r="H30" i="1"/>
  <c r="G30" i="1"/>
  <c r="F30" i="1"/>
  <c r="E30" i="1"/>
  <c r="D30" i="1"/>
  <c r="M20" i="1"/>
  <c r="L20" i="1"/>
  <c r="K20" i="1"/>
  <c r="J20" i="1"/>
  <c r="I20" i="1"/>
  <c r="H20" i="1"/>
  <c r="G20" i="1"/>
  <c r="F20" i="1"/>
  <c r="E20" i="1"/>
  <c r="D20" i="1"/>
  <c r="M12" i="1"/>
  <c r="M11" i="1" s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E11" i="1"/>
  <c r="M4" i="1"/>
  <c r="L4" i="1"/>
  <c r="K4" i="1"/>
  <c r="J4" i="1"/>
  <c r="I4" i="1"/>
  <c r="H4" i="1"/>
  <c r="G4" i="1"/>
  <c r="F4" i="1"/>
  <c r="E4" i="1"/>
  <c r="D4" i="1"/>
  <c r="G11" i="1" l="1"/>
  <c r="K11" i="1"/>
  <c r="I11" i="1"/>
  <c r="I40" i="1" s="1"/>
  <c r="I41" i="1" s="1"/>
  <c r="K40" i="1"/>
  <c r="K41" i="1" s="1"/>
  <c r="E40" i="1"/>
  <c r="G40" i="1"/>
  <c r="M40" i="1"/>
  <c r="M41" i="1" s="1"/>
  <c r="F11" i="1"/>
  <c r="F40" i="1" s="1"/>
  <c r="J11" i="1"/>
  <c r="J40" i="1" s="1"/>
  <c r="J41" i="1" s="1"/>
  <c r="D40" i="1"/>
  <c r="H40" i="1"/>
  <c r="L40" i="1"/>
  <c r="L41" i="1" s="1"/>
</calcChain>
</file>

<file path=xl/sharedStrings.xml><?xml version="1.0" encoding="utf-8"?>
<sst xmlns="http://schemas.openxmlformats.org/spreadsheetml/2006/main" count="96" uniqueCount="92">
  <si>
    <t>Mã MH/ MĐ</t>
  </si>
  <si>
    <t>Tên môn học/mô đun</t>
  </si>
  <si>
    <t>Số tín chỉ</t>
  </si>
  <si>
    <t>Thời gian học tập (giờ)</t>
  </si>
  <si>
    <t>HK1</t>
  </si>
  <si>
    <t>HK2</t>
  </si>
  <si>
    <t>HK3</t>
  </si>
  <si>
    <t>HK4</t>
  </si>
  <si>
    <t>HK5</t>
  </si>
  <si>
    <t>Tổng số</t>
  </si>
  <si>
    <t>Trong đó</t>
  </si>
  <si>
    <t>PHÂN BỔ GIẢNG DẠY</t>
  </si>
  <si>
    <t>Lý thuyết</t>
  </si>
  <si>
    <t>Thực hành/ thực tập/thí nghiệm/bài tập/thảo luận</t>
  </si>
  <si>
    <t>Thi/ Kiểm</t>
  </si>
  <si>
    <t>20T</t>
  </si>
  <si>
    <t>I</t>
  </si>
  <si>
    <t>Các môn học chung</t>
  </si>
  <si>
    <t>MH 01</t>
  </si>
  <si>
    <t xml:space="preserve">Chính trị </t>
  </si>
  <si>
    <t>MH 02</t>
  </si>
  <si>
    <t xml:space="preserve">Pháp luật </t>
  </si>
  <si>
    <t>MH 03</t>
  </si>
  <si>
    <t>Giáo dục thể chất</t>
  </si>
  <si>
    <t>MH 04</t>
  </si>
  <si>
    <t>Giáo dục Quốc phòng và An ninh</t>
  </si>
  <si>
    <t>MD 05</t>
  </si>
  <si>
    <t xml:space="preserve">Tiếng Anh </t>
  </si>
  <si>
    <t>MH 06</t>
  </si>
  <si>
    <t>Tin học</t>
  </si>
  <si>
    <t>II</t>
  </si>
  <si>
    <t>Các môn học, mô đun chuyên môn</t>
  </si>
  <si>
    <t>II.1</t>
  </si>
  <si>
    <t>Môn học, mô đun cơ sở</t>
  </si>
  <si>
    <t>MH 07</t>
  </si>
  <si>
    <t>An toàn lao động và môi trường</t>
  </si>
  <si>
    <t>MH 08</t>
  </si>
  <si>
    <t>Nhập môn công nghệ nhiệt lạnh </t>
  </si>
  <si>
    <t>MĐ 09</t>
  </si>
  <si>
    <t>Vật liệu điện lạnh </t>
  </si>
  <si>
    <t>MĐ 10</t>
  </si>
  <si>
    <t>Kỹ thuật điện tử</t>
  </si>
  <si>
    <t>MD 11</t>
  </si>
  <si>
    <t>Kỹ thuật lạnh </t>
  </si>
  <si>
    <t>MĐ 12</t>
  </si>
  <si>
    <t>Tin học ứng dụng ngành nhiệt lạnh </t>
  </si>
  <si>
    <t>MĐ 13</t>
  </si>
  <si>
    <t>Thực hành điện - lạnh cơ bản</t>
  </si>
  <si>
    <t>II.2</t>
  </si>
  <si>
    <t>Môn học, mô đun chuyên môn</t>
  </si>
  <si>
    <t>MĐ 14</t>
  </si>
  <si>
    <t>Kỹ thuật điều hòa không khí</t>
  </si>
  <si>
    <t>MĐ 15</t>
  </si>
  <si>
    <t>Lắp đặt hệ thống ĐHKK</t>
  </si>
  <si>
    <t>MĐ 16</t>
  </si>
  <si>
    <t>Máy điện</t>
  </si>
  <si>
    <t>MĐ 17</t>
  </si>
  <si>
    <t>Trang bị điện hệ thống lạnh</t>
  </si>
  <si>
    <t>MĐ 18</t>
  </si>
  <si>
    <t>Thực hành sửa chữa hệ thống lạnh dân dụng</t>
  </si>
  <si>
    <t>MĐ 19</t>
  </si>
  <si>
    <t>Thực hành hệ thống điều hòa không khí ôtô</t>
  </si>
  <si>
    <t>MĐ 20</t>
  </si>
  <si>
    <t>Điều hòa không khí trung tâm</t>
  </si>
  <si>
    <t>MĐ 21</t>
  </si>
  <si>
    <t>Thực hành lắp đặt và sửa chữa hệ thống lạnh công nghiệp</t>
  </si>
  <si>
    <t>MĐ 22</t>
  </si>
  <si>
    <t>PLC</t>
  </si>
  <si>
    <t>II.3</t>
  </si>
  <si>
    <r>
      <t xml:space="preserve">Môn học, mô đun tự chọn </t>
    </r>
    <r>
      <rPr>
        <i/>
        <sz val="13"/>
        <color rgb="FF000000"/>
        <rFont val="Times New Roman"/>
        <family val="1"/>
      </rPr>
      <t>(chọn 4 mô đun trong 5 mô đun sau)</t>
    </r>
  </si>
  <si>
    <t>MĐ 23</t>
  </si>
  <si>
    <t>Điện tử chuyên ngành</t>
  </si>
  <si>
    <t>MĐ 24</t>
  </si>
  <si>
    <t>Gò, hàn cơ bản</t>
  </si>
  <si>
    <t>MĐ 25</t>
  </si>
  <si>
    <t>Kỹ năng mềm</t>
  </si>
  <si>
    <t>MĐ 26</t>
  </si>
  <si>
    <t>Tính chọn, lắp đặt hệ thống máy lạnh</t>
  </si>
  <si>
    <t>MĐ 27</t>
  </si>
  <si>
    <t>Kỹ thuật điện</t>
  </si>
  <si>
    <t>III</t>
  </si>
  <si>
    <t>Thực tập và khóa luận tốt nghiệp </t>
  </si>
  <si>
    <t>MĐ 28</t>
  </si>
  <si>
    <t>Thực tập tại cơ sở</t>
  </si>
  <si>
    <t>2 tuần</t>
  </si>
  <si>
    <t>MĐ 29</t>
  </si>
  <si>
    <t>Thực tập Tốt nghiệp </t>
  </si>
  <si>
    <t>5 tuần</t>
  </si>
  <si>
    <t>MĐ 30</t>
  </si>
  <si>
    <t>Khóa luận tốt nghiệp</t>
  </si>
  <si>
    <t>4 tuần</t>
  </si>
  <si>
    <t>Tổng cộng (I+II+III)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</si>
</sst>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i/>
      <sz val="13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CAA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4" workbookViewId="0">
      <selection activeCell="B13" sqref="B13:E19 B21:E29 B31:E35 B37:E39"/>
    </sheetView>
  </sheetViews>
  <sheetFormatPr defaultRowHeight="15" x14ac:dyDescent="0.25"/>
  <cols>
    <col min="2" max="2" width="37.5703125" customWidth="1"/>
    <col min="3" max="3" width="11.5703125" customWidth="1"/>
    <col min="7" max="7" width="14.5703125" customWidth="1"/>
  </cols>
  <sheetData>
    <row r="1" spans="1:13" ht="16.5" customHeight="1" x14ac:dyDescent="0.25">
      <c r="A1" s="26" t="s">
        <v>0</v>
      </c>
      <c r="B1" s="26" t="s">
        <v>1</v>
      </c>
      <c r="C1" s="2"/>
      <c r="D1" s="26" t="s">
        <v>2</v>
      </c>
      <c r="E1" s="26" t="s">
        <v>3</v>
      </c>
      <c r="F1" s="26"/>
      <c r="G1" s="26"/>
      <c r="H1" s="26"/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</row>
    <row r="2" spans="1:13" ht="17.25" customHeight="1" x14ac:dyDescent="0.25">
      <c r="A2" s="26"/>
      <c r="B2" s="26"/>
      <c r="C2" s="2"/>
      <c r="D2" s="26"/>
      <c r="E2" s="26" t="s">
        <v>9</v>
      </c>
      <c r="F2" s="26" t="s">
        <v>10</v>
      </c>
      <c r="G2" s="26"/>
      <c r="H2" s="26"/>
      <c r="I2" s="24" t="s">
        <v>11</v>
      </c>
      <c r="J2" s="24"/>
      <c r="K2" s="24"/>
      <c r="L2" s="24"/>
      <c r="M2" s="24"/>
    </row>
    <row r="3" spans="1:13" ht="63" x14ac:dyDescent="0.25">
      <c r="A3" s="26"/>
      <c r="B3" s="26"/>
      <c r="C3" s="2"/>
      <c r="D3" s="26"/>
      <c r="E3" s="26"/>
      <c r="F3" s="2" t="s">
        <v>12</v>
      </c>
      <c r="G3" s="3" t="s">
        <v>13</v>
      </c>
      <c r="H3" s="2" t="s">
        <v>14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</row>
    <row r="4" spans="1:13" ht="16.5" x14ac:dyDescent="0.25">
      <c r="A4" s="4" t="s">
        <v>16</v>
      </c>
      <c r="B4" s="5" t="s">
        <v>17</v>
      </c>
      <c r="C4" s="5"/>
      <c r="D4" s="6">
        <f t="shared" ref="D4:H4" si="0">SUM(D5:D10)</f>
        <v>20</v>
      </c>
      <c r="E4" s="6">
        <f t="shared" si="0"/>
        <v>435</v>
      </c>
      <c r="F4" s="6">
        <f t="shared" si="0"/>
        <v>157</v>
      </c>
      <c r="G4" s="6">
        <f t="shared" si="0"/>
        <v>255</v>
      </c>
      <c r="H4" s="6">
        <f t="shared" si="0"/>
        <v>23</v>
      </c>
      <c r="I4" s="6">
        <f>SUM(I5:I10)</f>
        <v>435</v>
      </c>
      <c r="J4" s="6">
        <f t="shared" ref="J4:M4" si="1">SUM(J5:J10)</f>
        <v>0</v>
      </c>
      <c r="K4" s="6">
        <f t="shared" si="1"/>
        <v>0</v>
      </c>
      <c r="L4" s="6">
        <f t="shared" si="1"/>
        <v>0</v>
      </c>
      <c r="M4" s="6">
        <f t="shared" si="1"/>
        <v>0</v>
      </c>
    </row>
    <row r="5" spans="1:13" ht="16.5" x14ac:dyDescent="0.25">
      <c r="A5" s="7" t="s">
        <v>18</v>
      </c>
      <c r="B5" s="8" t="s">
        <v>19</v>
      </c>
      <c r="C5" s="8"/>
      <c r="D5" s="9">
        <v>4</v>
      </c>
      <c r="E5" s="10">
        <v>75</v>
      </c>
      <c r="F5" s="9">
        <v>41</v>
      </c>
      <c r="G5" s="9">
        <v>29</v>
      </c>
      <c r="H5" s="9">
        <v>5</v>
      </c>
      <c r="I5" s="11">
        <v>75</v>
      </c>
      <c r="J5" s="12"/>
      <c r="K5" s="12"/>
      <c r="L5" s="12"/>
      <c r="M5" s="11"/>
    </row>
    <row r="6" spans="1:13" ht="16.5" x14ac:dyDescent="0.25">
      <c r="A6" s="7" t="s">
        <v>20</v>
      </c>
      <c r="B6" s="8" t="s">
        <v>21</v>
      </c>
      <c r="C6" s="8"/>
      <c r="D6" s="9">
        <v>2</v>
      </c>
      <c r="E6" s="10">
        <v>30</v>
      </c>
      <c r="F6" s="9">
        <v>18</v>
      </c>
      <c r="G6" s="9">
        <v>10</v>
      </c>
      <c r="H6" s="9">
        <v>2</v>
      </c>
      <c r="I6" s="11">
        <v>30</v>
      </c>
      <c r="J6" s="12"/>
      <c r="K6" s="12"/>
      <c r="L6" s="12"/>
      <c r="M6" s="11"/>
    </row>
    <row r="7" spans="1:13" ht="16.5" x14ac:dyDescent="0.25">
      <c r="A7" s="7" t="s">
        <v>22</v>
      </c>
      <c r="B7" s="8" t="s">
        <v>23</v>
      </c>
      <c r="C7" s="8"/>
      <c r="D7" s="10">
        <v>2</v>
      </c>
      <c r="E7" s="10">
        <v>60</v>
      </c>
      <c r="F7" s="10">
        <v>5</v>
      </c>
      <c r="G7" s="10">
        <v>51</v>
      </c>
      <c r="H7" s="10">
        <v>4</v>
      </c>
      <c r="I7" s="11">
        <v>60</v>
      </c>
      <c r="J7" s="12"/>
      <c r="K7" s="12"/>
      <c r="L7" s="12"/>
      <c r="M7" s="11"/>
    </row>
    <row r="8" spans="1:13" ht="16.5" x14ac:dyDescent="0.25">
      <c r="A8" s="7" t="s">
        <v>24</v>
      </c>
      <c r="B8" s="8" t="s">
        <v>25</v>
      </c>
      <c r="C8" s="8"/>
      <c r="D8" s="10">
        <v>4</v>
      </c>
      <c r="E8" s="10">
        <v>75</v>
      </c>
      <c r="F8" s="10">
        <v>36</v>
      </c>
      <c r="G8" s="10">
        <v>35</v>
      </c>
      <c r="H8" s="10">
        <v>4</v>
      </c>
      <c r="I8" s="11">
        <v>75</v>
      </c>
      <c r="J8" s="12"/>
      <c r="K8" s="12"/>
      <c r="L8" s="12"/>
      <c r="M8" s="11"/>
    </row>
    <row r="9" spans="1:13" ht="16.5" x14ac:dyDescent="0.25">
      <c r="A9" s="7" t="s">
        <v>26</v>
      </c>
      <c r="B9" s="8" t="s">
        <v>27</v>
      </c>
      <c r="C9" s="8"/>
      <c r="D9" s="9">
        <v>5</v>
      </c>
      <c r="E9" s="10">
        <v>120</v>
      </c>
      <c r="F9" s="9">
        <v>42</v>
      </c>
      <c r="G9" s="9">
        <v>72</v>
      </c>
      <c r="H9" s="9">
        <v>6</v>
      </c>
      <c r="I9" s="11">
        <v>75</v>
      </c>
      <c r="J9" s="12"/>
      <c r="K9" s="12"/>
      <c r="L9" s="12"/>
      <c r="M9" s="11"/>
    </row>
    <row r="10" spans="1:13" ht="16.5" x14ac:dyDescent="0.25">
      <c r="A10" s="7" t="s">
        <v>28</v>
      </c>
      <c r="B10" s="8" t="s">
        <v>29</v>
      </c>
      <c r="C10" s="8"/>
      <c r="D10" s="10">
        <v>3</v>
      </c>
      <c r="E10" s="10">
        <v>75</v>
      </c>
      <c r="F10" s="9">
        <v>15</v>
      </c>
      <c r="G10" s="9">
        <v>58</v>
      </c>
      <c r="H10" s="9">
        <v>2</v>
      </c>
      <c r="I10" s="11">
        <v>120</v>
      </c>
      <c r="J10" s="12"/>
      <c r="K10" s="12"/>
      <c r="L10" s="12"/>
      <c r="M10" s="11"/>
    </row>
    <row r="11" spans="1:13" ht="16.5" customHeight="1" x14ac:dyDescent="0.25">
      <c r="A11" s="13" t="s">
        <v>30</v>
      </c>
      <c r="B11" s="14" t="s">
        <v>31</v>
      </c>
      <c r="C11" s="14"/>
      <c r="D11" s="13">
        <f>D12+D20+D30</f>
        <v>66</v>
      </c>
      <c r="E11" s="13">
        <f>E12+E20+E30</f>
        <v>1800</v>
      </c>
      <c r="F11" s="13">
        <f t="shared" ref="F11:M11" si="2">F12+F20+F30</f>
        <v>465</v>
      </c>
      <c r="G11" s="13">
        <f t="shared" si="2"/>
        <v>1285</v>
      </c>
      <c r="H11" s="13">
        <f t="shared" si="2"/>
        <v>50</v>
      </c>
      <c r="I11" s="13">
        <f t="shared" si="2"/>
        <v>0</v>
      </c>
      <c r="J11" s="13">
        <f t="shared" si="2"/>
        <v>495</v>
      </c>
      <c r="K11" s="13">
        <f t="shared" si="2"/>
        <v>570</v>
      </c>
      <c r="L11" s="13">
        <f t="shared" si="2"/>
        <v>495</v>
      </c>
      <c r="M11" s="13">
        <f t="shared" si="2"/>
        <v>180</v>
      </c>
    </row>
    <row r="12" spans="1:13" ht="16.5" x14ac:dyDescent="0.25">
      <c r="A12" s="15" t="s">
        <v>32</v>
      </c>
      <c r="B12" s="16" t="s">
        <v>33</v>
      </c>
      <c r="C12" s="16"/>
      <c r="D12" s="17">
        <f t="shared" ref="D12" si="3">SUM(D13:D19)</f>
        <v>19</v>
      </c>
      <c r="E12" s="17">
        <f t="shared" ref="E12:H12" si="4">SUM(E13:E19)</f>
        <v>465</v>
      </c>
      <c r="F12" s="17">
        <f t="shared" si="4"/>
        <v>150</v>
      </c>
      <c r="G12" s="17">
        <f t="shared" si="4"/>
        <v>300</v>
      </c>
      <c r="H12" s="17">
        <f t="shared" si="4"/>
        <v>15</v>
      </c>
      <c r="I12" s="17">
        <f t="shared" ref="I12:M12" si="5">SUM(I13:I19)</f>
        <v>0</v>
      </c>
      <c r="J12" s="17">
        <f t="shared" si="5"/>
        <v>405</v>
      </c>
      <c r="K12" s="17">
        <f t="shared" si="5"/>
        <v>60</v>
      </c>
      <c r="L12" s="17">
        <f t="shared" si="5"/>
        <v>0</v>
      </c>
      <c r="M12" s="17">
        <f t="shared" si="5"/>
        <v>0</v>
      </c>
    </row>
    <row r="13" spans="1:13" ht="16.5" x14ac:dyDescent="0.25">
      <c r="A13" s="7" t="s">
        <v>34</v>
      </c>
      <c r="B13" s="18" t="s">
        <v>35</v>
      </c>
      <c r="C13" s="18">
        <v>2</v>
      </c>
      <c r="D13" s="7">
        <v>2</v>
      </c>
      <c r="E13" s="7">
        <v>45</v>
      </c>
      <c r="F13" s="7">
        <v>15</v>
      </c>
      <c r="G13" s="7">
        <v>28</v>
      </c>
      <c r="H13" s="7">
        <v>2</v>
      </c>
      <c r="I13" s="11"/>
      <c r="J13" s="11">
        <v>45</v>
      </c>
      <c r="K13" s="11"/>
      <c r="L13" s="11"/>
      <c r="M13" s="11"/>
    </row>
    <row r="14" spans="1:13" ht="16.5" x14ac:dyDescent="0.25">
      <c r="A14" s="7" t="s">
        <v>36</v>
      </c>
      <c r="B14" s="18" t="s">
        <v>37</v>
      </c>
      <c r="C14" s="18">
        <v>2</v>
      </c>
      <c r="D14" s="7">
        <v>2</v>
      </c>
      <c r="E14" s="7">
        <v>45</v>
      </c>
      <c r="F14" s="7">
        <v>15</v>
      </c>
      <c r="G14" s="7">
        <v>28</v>
      </c>
      <c r="H14" s="7">
        <v>2</v>
      </c>
      <c r="I14" s="11"/>
      <c r="J14" s="11">
        <v>45</v>
      </c>
      <c r="K14" s="11"/>
      <c r="L14" s="11"/>
      <c r="M14" s="11"/>
    </row>
    <row r="15" spans="1:13" ht="16.5" x14ac:dyDescent="0.25">
      <c r="A15" s="7" t="s">
        <v>38</v>
      </c>
      <c r="B15" s="18" t="s">
        <v>39</v>
      </c>
      <c r="C15" s="18">
        <v>2</v>
      </c>
      <c r="D15" s="7">
        <v>2</v>
      </c>
      <c r="E15" s="7">
        <v>45</v>
      </c>
      <c r="F15" s="7">
        <v>15</v>
      </c>
      <c r="G15" s="7">
        <v>28</v>
      </c>
      <c r="H15" s="7">
        <v>2</v>
      </c>
      <c r="I15" s="11"/>
      <c r="J15" s="11">
        <v>45</v>
      </c>
      <c r="K15" s="11"/>
      <c r="L15" s="11"/>
      <c r="M15" s="11"/>
    </row>
    <row r="16" spans="1:13" ht="16.5" x14ac:dyDescent="0.25">
      <c r="A16" s="7" t="s">
        <v>40</v>
      </c>
      <c r="B16" s="18" t="s">
        <v>41</v>
      </c>
      <c r="C16" s="18">
        <v>2</v>
      </c>
      <c r="D16" s="7">
        <v>2</v>
      </c>
      <c r="E16" s="7">
        <v>45</v>
      </c>
      <c r="F16" s="7">
        <v>15</v>
      </c>
      <c r="G16" s="7">
        <v>28</v>
      </c>
      <c r="H16" s="7">
        <v>2</v>
      </c>
      <c r="I16" s="11"/>
      <c r="J16" s="11">
        <v>45</v>
      </c>
      <c r="K16" s="11"/>
      <c r="L16" s="11"/>
      <c r="M16" s="11"/>
    </row>
    <row r="17" spans="1:13" ht="16.5" x14ac:dyDescent="0.25">
      <c r="A17" s="7" t="s">
        <v>42</v>
      </c>
      <c r="B17" s="18" t="s">
        <v>43</v>
      </c>
      <c r="C17" s="18">
        <v>2</v>
      </c>
      <c r="D17" s="7">
        <v>3</v>
      </c>
      <c r="E17" s="7">
        <v>60</v>
      </c>
      <c r="F17" s="7">
        <v>30</v>
      </c>
      <c r="G17" s="7">
        <v>28</v>
      </c>
      <c r="H17" s="7">
        <v>2</v>
      </c>
      <c r="I17" s="11"/>
      <c r="J17" s="11">
        <v>60</v>
      </c>
      <c r="K17" s="11"/>
      <c r="L17" s="11"/>
      <c r="M17" s="11"/>
    </row>
    <row r="18" spans="1:13" ht="16.5" x14ac:dyDescent="0.25">
      <c r="A18" s="7" t="s">
        <v>44</v>
      </c>
      <c r="B18" s="18" t="s">
        <v>45</v>
      </c>
      <c r="C18" s="18">
        <v>3</v>
      </c>
      <c r="D18" s="7">
        <v>3</v>
      </c>
      <c r="E18" s="7">
        <v>60</v>
      </c>
      <c r="F18" s="7">
        <v>30</v>
      </c>
      <c r="G18" s="7">
        <v>28</v>
      </c>
      <c r="H18" s="7">
        <v>2</v>
      </c>
      <c r="I18" s="11"/>
      <c r="J18" s="11"/>
      <c r="K18" s="11">
        <v>60</v>
      </c>
      <c r="L18" s="11"/>
      <c r="M18" s="11"/>
    </row>
    <row r="19" spans="1:13" ht="16.5" x14ac:dyDescent="0.25">
      <c r="A19" s="7" t="s">
        <v>46</v>
      </c>
      <c r="B19" s="18" t="s">
        <v>47</v>
      </c>
      <c r="C19" s="18">
        <v>2</v>
      </c>
      <c r="D19" s="7">
        <v>5</v>
      </c>
      <c r="E19" s="7">
        <v>165</v>
      </c>
      <c r="F19" s="7">
        <v>30</v>
      </c>
      <c r="G19" s="7">
        <v>132</v>
      </c>
      <c r="H19" s="7">
        <v>3</v>
      </c>
      <c r="I19" s="11"/>
      <c r="J19" s="11">
        <v>165</v>
      </c>
      <c r="K19" s="11"/>
      <c r="L19" s="11"/>
      <c r="M19" s="11"/>
    </row>
    <row r="20" spans="1:13" ht="16.5" hidden="1" x14ac:dyDescent="0.25">
      <c r="A20" s="15" t="s">
        <v>48</v>
      </c>
      <c r="B20" s="16" t="s">
        <v>49</v>
      </c>
      <c r="C20" s="16"/>
      <c r="D20" s="17">
        <f t="shared" ref="D20:I20" si="6">SUM(D21:D29)</f>
        <v>39</v>
      </c>
      <c r="E20" s="17">
        <f t="shared" si="6"/>
        <v>1095</v>
      </c>
      <c r="F20" s="17">
        <f t="shared" si="6"/>
        <v>255</v>
      </c>
      <c r="G20" s="17">
        <f t="shared" si="6"/>
        <v>813</v>
      </c>
      <c r="H20" s="17">
        <f t="shared" si="6"/>
        <v>27</v>
      </c>
      <c r="I20" s="17">
        <f t="shared" si="6"/>
        <v>0</v>
      </c>
      <c r="J20" s="17">
        <f>SUM(J21:J29)</f>
        <v>90</v>
      </c>
      <c r="K20" s="17">
        <f t="shared" ref="K20:M20" si="7">SUM(K21:K29)</f>
        <v>510</v>
      </c>
      <c r="L20" s="17">
        <f t="shared" si="7"/>
        <v>495</v>
      </c>
      <c r="M20" s="17">
        <f t="shared" si="7"/>
        <v>0</v>
      </c>
    </row>
    <row r="21" spans="1:13" ht="16.5" x14ac:dyDescent="0.25">
      <c r="A21" s="7" t="s">
        <v>50</v>
      </c>
      <c r="B21" s="18" t="s">
        <v>51</v>
      </c>
      <c r="C21" s="18">
        <v>3</v>
      </c>
      <c r="D21" s="7">
        <v>4</v>
      </c>
      <c r="E21" s="7">
        <v>90</v>
      </c>
      <c r="F21" s="7">
        <v>30</v>
      </c>
      <c r="G21" s="7">
        <v>57</v>
      </c>
      <c r="H21" s="7">
        <v>3</v>
      </c>
      <c r="I21" s="11"/>
      <c r="J21" s="11"/>
      <c r="K21" s="11">
        <v>90</v>
      </c>
      <c r="L21" s="11"/>
      <c r="M21" s="11"/>
    </row>
    <row r="22" spans="1:13" ht="16.5" x14ac:dyDescent="0.25">
      <c r="A22" s="7" t="s">
        <v>52</v>
      </c>
      <c r="B22" s="18" t="s">
        <v>53</v>
      </c>
      <c r="C22" s="18">
        <v>3</v>
      </c>
      <c r="D22" s="7">
        <v>5</v>
      </c>
      <c r="E22" s="7">
        <v>165</v>
      </c>
      <c r="F22" s="7">
        <v>30</v>
      </c>
      <c r="G22" s="7">
        <v>132</v>
      </c>
      <c r="H22" s="7">
        <v>3</v>
      </c>
      <c r="I22" s="11"/>
      <c r="J22" s="11"/>
      <c r="K22" s="11">
        <v>165</v>
      </c>
      <c r="L22" s="11"/>
      <c r="M22" s="11"/>
    </row>
    <row r="23" spans="1:13" ht="16.5" x14ac:dyDescent="0.25">
      <c r="A23" s="7" t="s">
        <v>54</v>
      </c>
      <c r="B23" s="18" t="s">
        <v>55</v>
      </c>
      <c r="C23" s="18">
        <v>2</v>
      </c>
      <c r="D23" s="7">
        <v>4</v>
      </c>
      <c r="E23" s="7">
        <v>90</v>
      </c>
      <c r="F23" s="7">
        <v>30</v>
      </c>
      <c r="G23" s="7">
        <v>57</v>
      </c>
      <c r="H23" s="7">
        <v>3</v>
      </c>
      <c r="I23" s="11"/>
      <c r="J23" s="11">
        <v>90</v>
      </c>
      <c r="K23" s="11"/>
      <c r="L23" s="11"/>
      <c r="M23" s="11"/>
    </row>
    <row r="24" spans="1:13" ht="16.5" x14ac:dyDescent="0.25">
      <c r="A24" s="7" t="s">
        <v>56</v>
      </c>
      <c r="B24" s="18" t="s">
        <v>57</v>
      </c>
      <c r="C24" s="18">
        <v>3</v>
      </c>
      <c r="D24" s="7">
        <v>4</v>
      </c>
      <c r="E24" s="7">
        <v>90</v>
      </c>
      <c r="F24" s="7">
        <v>30</v>
      </c>
      <c r="G24" s="7">
        <v>57</v>
      </c>
      <c r="H24" s="7">
        <v>3</v>
      </c>
      <c r="I24" s="11"/>
      <c r="J24" s="11"/>
      <c r="K24" s="11">
        <v>90</v>
      </c>
      <c r="L24" s="11"/>
      <c r="M24" s="11"/>
    </row>
    <row r="25" spans="1:13" ht="33" x14ac:dyDescent="0.25">
      <c r="A25" s="7" t="s">
        <v>58</v>
      </c>
      <c r="B25" s="18" t="s">
        <v>59</v>
      </c>
      <c r="C25" s="18">
        <v>3</v>
      </c>
      <c r="D25" s="7">
        <v>5</v>
      </c>
      <c r="E25" s="7">
        <v>165</v>
      </c>
      <c r="F25" s="7">
        <v>30</v>
      </c>
      <c r="G25" s="7">
        <v>132</v>
      </c>
      <c r="H25" s="7">
        <v>3</v>
      </c>
      <c r="I25" s="11"/>
      <c r="J25" s="11"/>
      <c r="K25" s="11">
        <v>165</v>
      </c>
      <c r="L25" s="11"/>
      <c r="M25" s="11"/>
    </row>
    <row r="26" spans="1:13" ht="33" x14ac:dyDescent="0.25">
      <c r="A26" s="7" t="s">
        <v>60</v>
      </c>
      <c r="B26" s="18" t="s">
        <v>61</v>
      </c>
      <c r="C26" s="18">
        <v>4</v>
      </c>
      <c r="D26" s="7">
        <v>3</v>
      </c>
      <c r="E26" s="7">
        <v>75</v>
      </c>
      <c r="F26" s="7">
        <v>15</v>
      </c>
      <c r="G26" s="7">
        <v>57</v>
      </c>
      <c r="H26" s="7">
        <v>3</v>
      </c>
      <c r="I26" s="11"/>
      <c r="J26" s="11"/>
      <c r="K26" s="11"/>
      <c r="L26" s="11">
        <v>75</v>
      </c>
      <c r="M26" s="11"/>
    </row>
    <row r="27" spans="1:13" ht="16.5" x14ac:dyDescent="0.25">
      <c r="A27" s="7" t="s">
        <v>62</v>
      </c>
      <c r="B27" s="18" t="s">
        <v>63</v>
      </c>
      <c r="C27" s="18">
        <v>4</v>
      </c>
      <c r="D27" s="7">
        <v>5</v>
      </c>
      <c r="E27" s="7">
        <v>165</v>
      </c>
      <c r="F27" s="7">
        <v>30</v>
      </c>
      <c r="G27" s="7">
        <v>132</v>
      </c>
      <c r="H27" s="7">
        <v>3</v>
      </c>
      <c r="I27" s="11"/>
      <c r="J27" s="11"/>
      <c r="K27" s="11"/>
      <c r="L27" s="11">
        <v>165</v>
      </c>
      <c r="M27" s="11"/>
    </row>
    <row r="28" spans="1:13" ht="33" x14ac:dyDescent="0.25">
      <c r="A28" s="7" t="s">
        <v>64</v>
      </c>
      <c r="B28" s="18" t="s">
        <v>65</v>
      </c>
      <c r="C28" s="18">
        <v>4</v>
      </c>
      <c r="D28" s="7">
        <v>5</v>
      </c>
      <c r="E28" s="7">
        <v>165</v>
      </c>
      <c r="F28" s="7">
        <v>30</v>
      </c>
      <c r="G28" s="7">
        <v>132</v>
      </c>
      <c r="H28" s="7">
        <v>3</v>
      </c>
      <c r="I28" s="11"/>
      <c r="J28" s="11"/>
      <c r="K28" s="11"/>
      <c r="L28" s="11">
        <v>165</v>
      </c>
      <c r="M28" s="11"/>
    </row>
    <row r="29" spans="1:13" ht="16.5" x14ac:dyDescent="0.25">
      <c r="A29" s="7" t="s">
        <v>66</v>
      </c>
      <c r="B29" s="18" t="s">
        <v>67</v>
      </c>
      <c r="C29" s="18">
        <v>4</v>
      </c>
      <c r="D29" s="7">
        <v>4</v>
      </c>
      <c r="E29" s="7">
        <v>90</v>
      </c>
      <c r="F29" s="7">
        <v>30</v>
      </c>
      <c r="G29" s="7">
        <v>57</v>
      </c>
      <c r="H29" s="7">
        <v>3</v>
      </c>
      <c r="I29" s="11"/>
      <c r="J29" s="11"/>
      <c r="K29" s="11"/>
      <c r="L29" s="11">
        <v>90</v>
      </c>
      <c r="M29" s="11"/>
    </row>
    <row r="30" spans="1:13" ht="16.5" hidden="1" customHeight="1" x14ac:dyDescent="0.25">
      <c r="A30" s="15" t="s">
        <v>68</v>
      </c>
      <c r="B30" s="16" t="s">
        <v>69</v>
      </c>
      <c r="C30" s="16"/>
      <c r="D30" s="17">
        <f>SUM(D31:D35)/5*4</f>
        <v>8</v>
      </c>
      <c r="E30" s="17">
        <f>SUM(E31:E35)/5*4</f>
        <v>240</v>
      </c>
      <c r="F30" s="17">
        <f t="shared" ref="F30:H30" si="8">SUM(F31:F35)/5*4</f>
        <v>60</v>
      </c>
      <c r="G30" s="17">
        <f t="shared" si="8"/>
        <v>172</v>
      </c>
      <c r="H30" s="17">
        <f t="shared" si="8"/>
        <v>8</v>
      </c>
      <c r="I30" s="17">
        <f t="shared" ref="I30:L30" si="9">SUM(I31:I35)</f>
        <v>0</v>
      </c>
      <c r="J30" s="17">
        <f t="shared" si="9"/>
        <v>0</v>
      </c>
      <c r="K30" s="17">
        <f t="shared" si="9"/>
        <v>0</v>
      </c>
      <c r="L30" s="17">
        <f t="shared" si="9"/>
        <v>0</v>
      </c>
      <c r="M30" s="17">
        <f>SUM(M31:M35)</f>
        <v>180</v>
      </c>
    </row>
    <row r="31" spans="1:13" ht="16.5" x14ac:dyDescent="0.25">
      <c r="A31" s="19" t="s">
        <v>70</v>
      </c>
      <c r="B31" s="20" t="s">
        <v>71</v>
      </c>
      <c r="C31" s="20">
        <v>5</v>
      </c>
      <c r="D31" s="19">
        <v>2</v>
      </c>
      <c r="E31" s="19">
        <v>60</v>
      </c>
      <c r="F31" s="19">
        <v>15</v>
      </c>
      <c r="G31" s="19">
        <v>43</v>
      </c>
      <c r="H31" s="19">
        <v>2</v>
      </c>
      <c r="I31" s="11"/>
      <c r="J31" s="11"/>
      <c r="K31" s="11"/>
      <c r="L31" s="11"/>
      <c r="M31" s="11"/>
    </row>
    <row r="32" spans="1:13" ht="16.5" x14ac:dyDescent="0.25">
      <c r="A32" s="19" t="s">
        <v>72</v>
      </c>
      <c r="B32" s="20" t="s">
        <v>73</v>
      </c>
      <c r="C32" s="20">
        <v>5</v>
      </c>
      <c r="D32" s="19">
        <v>2</v>
      </c>
      <c r="E32" s="19">
        <v>60</v>
      </c>
      <c r="F32" s="19">
        <v>15</v>
      </c>
      <c r="G32" s="19">
        <v>43</v>
      </c>
      <c r="H32" s="19">
        <v>2</v>
      </c>
      <c r="I32" s="11"/>
      <c r="J32" s="11"/>
      <c r="K32" s="11"/>
      <c r="L32" s="11"/>
      <c r="M32" s="11">
        <v>45</v>
      </c>
    </row>
    <row r="33" spans="1:13" ht="16.5" x14ac:dyDescent="0.25">
      <c r="A33" s="19" t="s">
        <v>74</v>
      </c>
      <c r="B33" s="20" t="s">
        <v>75</v>
      </c>
      <c r="C33" s="20">
        <v>5</v>
      </c>
      <c r="D33" s="19">
        <v>2</v>
      </c>
      <c r="E33" s="19">
        <v>60</v>
      </c>
      <c r="F33" s="19">
        <v>15</v>
      </c>
      <c r="G33" s="19">
        <v>43</v>
      </c>
      <c r="H33" s="19">
        <v>2</v>
      </c>
      <c r="I33" s="11"/>
      <c r="J33" s="11"/>
      <c r="K33" s="11"/>
      <c r="L33" s="11"/>
      <c r="M33" s="11">
        <v>45</v>
      </c>
    </row>
    <row r="34" spans="1:13" ht="16.5" x14ac:dyDescent="0.25">
      <c r="A34" s="19" t="s">
        <v>76</v>
      </c>
      <c r="B34" s="20" t="s">
        <v>77</v>
      </c>
      <c r="C34" s="20">
        <v>5</v>
      </c>
      <c r="D34" s="19">
        <v>2</v>
      </c>
      <c r="E34" s="19">
        <v>60</v>
      </c>
      <c r="F34" s="19">
        <v>15</v>
      </c>
      <c r="G34" s="19">
        <v>43</v>
      </c>
      <c r="H34" s="19">
        <v>2</v>
      </c>
      <c r="I34" s="11"/>
      <c r="J34" s="11"/>
      <c r="K34" s="11"/>
      <c r="L34" s="11"/>
      <c r="M34" s="11">
        <v>45</v>
      </c>
    </row>
    <row r="35" spans="1:13" ht="16.5" x14ac:dyDescent="0.25">
      <c r="A35" s="19" t="s">
        <v>78</v>
      </c>
      <c r="B35" s="20" t="s">
        <v>79</v>
      </c>
      <c r="C35" s="20">
        <v>5</v>
      </c>
      <c r="D35" s="19">
        <v>2</v>
      </c>
      <c r="E35" s="19">
        <v>60</v>
      </c>
      <c r="F35" s="19">
        <v>15</v>
      </c>
      <c r="G35" s="19">
        <v>43</v>
      </c>
      <c r="H35" s="19">
        <v>2</v>
      </c>
      <c r="I35" s="11"/>
      <c r="J35" s="11"/>
      <c r="K35" s="11"/>
      <c r="L35" s="11"/>
      <c r="M35" s="11">
        <v>45</v>
      </c>
    </row>
    <row r="36" spans="1:13" ht="16.5" hidden="1" customHeight="1" x14ac:dyDescent="0.25">
      <c r="A36" s="4" t="s">
        <v>80</v>
      </c>
      <c r="B36" s="5" t="s">
        <v>81</v>
      </c>
      <c r="C36" s="5"/>
      <c r="D36" s="6">
        <f t="shared" ref="D36:L36" si="10">SUM(D37:D39)</f>
        <v>9</v>
      </c>
      <c r="E36" s="6">
        <f t="shared" si="10"/>
        <v>345</v>
      </c>
      <c r="F36" s="6">
        <f t="shared" si="10"/>
        <v>80</v>
      </c>
      <c r="G36" s="6">
        <f t="shared" si="10"/>
        <v>265</v>
      </c>
      <c r="H36" s="6">
        <f t="shared" si="10"/>
        <v>0</v>
      </c>
      <c r="I36" s="6">
        <f t="shared" si="10"/>
        <v>0</v>
      </c>
      <c r="J36" s="6">
        <f t="shared" si="10"/>
        <v>0</v>
      </c>
      <c r="K36" s="6">
        <f t="shared" si="10"/>
        <v>0</v>
      </c>
      <c r="L36" s="6">
        <f t="shared" si="10"/>
        <v>0</v>
      </c>
      <c r="M36" s="6">
        <f>SUM(M37:M39)</f>
        <v>345</v>
      </c>
    </row>
    <row r="37" spans="1:13" ht="16.5" x14ac:dyDescent="0.25">
      <c r="A37" s="19" t="s">
        <v>82</v>
      </c>
      <c r="B37" s="20" t="s">
        <v>83</v>
      </c>
      <c r="C37" s="20">
        <v>6</v>
      </c>
      <c r="D37" s="19">
        <v>2</v>
      </c>
      <c r="E37" s="19">
        <v>60</v>
      </c>
      <c r="F37" s="19">
        <v>5</v>
      </c>
      <c r="G37" s="19">
        <v>55</v>
      </c>
      <c r="H37" s="19" t="s">
        <v>84</v>
      </c>
      <c r="I37" s="21"/>
      <c r="J37" s="21"/>
      <c r="K37" s="21"/>
      <c r="L37" s="21"/>
      <c r="M37" s="21">
        <v>60</v>
      </c>
    </row>
    <row r="38" spans="1:13" ht="16.5" x14ac:dyDescent="0.25">
      <c r="A38" s="19" t="s">
        <v>85</v>
      </c>
      <c r="B38" s="20" t="s">
        <v>86</v>
      </c>
      <c r="C38" s="20">
        <v>6</v>
      </c>
      <c r="D38" s="19">
        <v>5</v>
      </c>
      <c r="E38" s="19">
        <v>225</v>
      </c>
      <c r="F38" s="19">
        <v>15</v>
      </c>
      <c r="G38" s="19">
        <v>210</v>
      </c>
      <c r="H38" s="19" t="s">
        <v>87</v>
      </c>
      <c r="I38" s="21"/>
      <c r="J38" s="21"/>
      <c r="K38" s="21"/>
      <c r="L38" s="21"/>
      <c r="M38" s="21">
        <v>225</v>
      </c>
    </row>
    <row r="39" spans="1:13" ht="16.5" x14ac:dyDescent="0.25">
      <c r="A39" s="19" t="s">
        <v>88</v>
      </c>
      <c r="B39" s="20" t="s">
        <v>89</v>
      </c>
      <c r="C39" s="20">
        <v>6</v>
      </c>
      <c r="D39" s="19">
        <v>2</v>
      </c>
      <c r="E39" s="19">
        <v>60</v>
      </c>
      <c r="F39" s="19">
        <v>60</v>
      </c>
      <c r="G39" s="19">
        <v>0</v>
      </c>
      <c r="H39" s="19" t="s">
        <v>90</v>
      </c>
      <c r="I39" s="21"/>
      <c r="J39" s="21"/>
      <c r="K39" s="21"/>
      <c r="L39" s="21"/>
      <c r="M39" s="21">
        <v>60</v>
      </c>
    </row>
    <row r="40" spans="1:13" ht="16.5" x14ac:dyDescent="0.25">
      <c r="A40" s="25" t="s">
        <v>91</v>
      </c>
      <c r="B40" s="25"/>
      <c r="C40" s="22"/>
      <c r="D40" s="22">
        <f>D36+D11+D4</f>
        <v>95</v>
      </c>
      <c r="E40" s="22">
        <f>E36+E11+E4</f>
        <v>2580</v>
      </c>
      <c r="F40" s="22">
        <f t="shared" ref="F40:M40" si="11">F36+F11+F4</f>
        <v>702</v>
      </c>
      <c r="G40" s="22">
        <f t="shared" si="11"/>
        <v>1805</v>
      </c>
      <c r="H40" s="22">
        <f t="shared" si="11"/>
        <v>73</v>
      </c>
      <c r="I40" s="22">
        <f t="shared" si="11"/>
        <v>435</v>
      </c>
      <c r="J40" s="22">
        <f t="shared" si="11"/>
        <v>495</v>
      </c>
      <c r="K40" s="22">
        <f t="shared" si="11"/>
        <v>570</v>
      </c>
      <c r="L40" s="22">
        <f t="shared" si="11"/>
        <v>495</v>
      </c>
      <c r="M40" s="22">
        <f t="shared" si="11"/>
        <v>525</v>
      </c>
    </row>
    <row r="41" spans="1:13" x14ac:dyDescent="0.25">
      <c r="I41" s="23">
        <f>I40/20/4</f>
        <v>5.4375</v>
      </c>
      <c r="J41" s="23">
        <f t="shared" ref="J41:L41" si="12">J40/20/4</f>
        <v>6.1875</v>
      </c>
      <c r="K41" s="23">
        <f t="shared" si="12"/>
        <v>7.125</v>
      </c>
      <c r="L41" s="23">
        <f t="shared" si="12"/>
        <v>6.1875</v>
      </c>
      <c r="M41">
        <f>(M40-M36)/9/4</f>
        <v>5</v>
      </c>
    </row>
  </sheetData>
  <mergeCells count="8">
    <mergeCell ref="I2:M2"/>
    <mergeCell ref="A40:B40"/>
    <mergeCell ref="A1:A3"/>
    <mergeCell ref="B1:B3"/>
    <mergeCell ref="D1:D3"/>
    <mergeCell ref="E1:H1"/>
    <mergeCell ref="E2:E3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2025-10-20T06:08:24Z</dcterms:created>
  <dcterms:modified xsi:type="dcterms:W3CDTF">2025-10-20T09:36:37Z</dcterms:modified>
</cp:coreProperties>
</file>